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jnik\Desktop\"/>
    </mc:Choice>
  </mc:AlternateContent>
  <bookViews>
    <workbookView xWindow="1350" yWindow="120" windowWidth="18195" windowHeight="8505"/>
  </bookViews>
  <sheets>
    <sheet name="List1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C9" i="1" l="1"/>
  <c r="C79" i="1" l="1"/>
  <c r="C78" i="1"/>
  <c r="C76" i="1"/>
  <c r="C74" i="1"/>
  <c r="C44" i="1"/>
  <c r="C43" i="1"/>
  <c r="C66" i="1"/>
  <c r="C71" i="1"/>
  <c r="C64" i="1"/>
  <c r="C61" i="1"/>
  <c r="C60" i="1"/>
  <c r="C58" i="1"/>
  <c r="C57" i="1"/>
  <c r="C55" i="1"/>
  <c r="C53" i="1"/>
  <c r="C52" i="1"/>
  <c r="C50" i="1"/>
  <c r="C49" i="1"/>
  <c r="C47" i="1"/>
  <c r="C46" i="1"/>
  <c r="C41" i="1"/>
  <c r="C40" i="1"/>
  <c r="C38" i="1"/>
  <c r="C37" i="1"/>
  <c r="C36" i="1"/>
  <c r="C33" i="1"/>
  <c r="C31" i="1"/>
  <c r="C30" i="1"/>
  <c r="C28" i="1"/>
  <c r="C27" i="1"/>
  <c r="C25" i="1"/>
  <c r="C24" i="1"/>
  <c r="C23" i="1"/>
  <c r="C22" i="1"/>
  <c r="C21" i="1"/>
  <c r="C20" i="1"/>
  <c r="C17" i="1"/>
  <c r="C16" i="1"/>
  <c r="C15" i="1"/>
  <c r="C14" i="1"/>
  <c r="C13" i="1"/>
  <c r="C10" i="1"/>
  <c r="C73" i="1" l="1"/>
  <c r="D73" i="1" s="1"/>
  <c r="D12" i="1"/>
  <c r="C32" i="1"/>
  <c r="D32" i="1" s="1"/>
  <c r="C29" i="1"/>
  <c r="D29" i="1" s="1"/>
  <c r="C70" i="1"/>
  <c r="D70" i="1" s="1"/>
  <c r="D69" i="1" s="1"/>
  <c r="C67" i="1"/>
  <c r="D67" i="1" s="1"/>
  <c r="C65" i="1"/>
  <c r="D65" i="1" s="1"/>
  <c r="C63" i="1"/>
  <c r="C59" i="1"/>
  <c r="C56" i="1"/>
  <c r="D56" i="1" s="1"/>
  <c r="C54" i="1"/>
  <c r="D54" i="1" s="1"/>
  <c r="C51" i="1"/>
  <c r="D51" i="1" s="1"/>
  <c r="C45" i="1"/>
  <c r="D45" i="1" s="1"/>
  <c r="C42" i="1"/>
  <c r="D42" i="1" s="1"/>
  <c r="C35" i="1"/>
  <c r="D35" i="1" s="1"/>
  <c r="C39" i="1"/>
  <c r="D39" i="1" s="1"/>
  <c r="C8" i="1"/>
  <c r="C7" i="1" s="1"/>
  <c r="C26" i="1"/>
  <c r="D26" i="1" s="1"/>
  <c r="C19" i="1"/>
  <c r="C18" i="1" s="1"/>
  <c r="C12" i="1"/>
  <c r="C72" i="1" l="1"/>
  <c r="C62" i="1"/>
  <c r="D62" i="1" s="1"/>
  <c r="D75" i="1"/>
  <c r="D59" i="1"/>
  <c r="D63" i="1"/>
  <c r="C34" i="1"/>
  <c r="D34" i="1" s="1"/>
  <c r="C69" i="1"/>
  <c r="C11" i="1"/>
  <c r="D8" i="1"/>
  <c r="D7" i="1" s="1"/>
  <c r="D19" i="1"/>
  <c r="D18" i="1" s="1"/>
  <c r="D11" i="1" s="1"/>
  <c r="D72" i="1" l="1"/>
  <c r="C6" i="1"/>
  <c r="C5" i="1" s="1"/>
  <c r="D6" i="1"/>
  <c r="D5" i="1" l="1"/>
</calcChain>
</file>

<file path=xl/sharedStrings.xml><?xml version="1.0" encoding="utf-8"?>
<sst xmlns="http://schemas.openxmlformats.org/spreadsheetml/2006/main" count="85" uniqueCount="82">
  <si>
    <t>Energija</t>
  </si>
  <si>
    <t>Uredski materijal i ostali mat. rashodi</t>
  </si>
  <si>
    <t>RASHODI ZA MATERIJAL I ENERGIJU</t>
  </si>
  <si>
    <t>Stručno usavršavanje zaposlenika</t>
  </si>
  <si>
    <t>NAKNADE TROŠKOVA ZAPOSLENICIMA</t>
  </si>
  <si>
    <t>MATERIJALNI RASHODI</t>
  </si>
  <si>
    <t>UKUPNO PLAN NABAVE</t>
  </si>
  <si>
    <t>Materijal i sirovine</t>
  </si>
  <si>
    <t>Mat. i djel. za tekuće i investic. održavanje</t>
  </si>
  <si>
    <t>RASHODI ZA USLUGE</t>
  </si>
  <si>
    <t>Usluge tefona , pošte i prijevoza</t>
  </si>
  <si>
    <t>Usluge tek. i investicijskog održavanja</t>
  </si>
  <si>
    <t>Usluge promidžbe i informiranja</t>
  </si>
  <si>
    <t>Komunalne usluge</t>
  </si>
  <si>
    <t>Zdravstvene i veterinarske usluge</t>
  </si>
  <si>
    <t>Intelektualne i ostale usluge</t>
  </si>
  <si>
    <t>Računalne usluge</t>
  </si>
  <si>
    <t>Ostale usluge</t>
  </si>
  <si>
    <t>OSTALI NESPOMENUTI RASHODI POSLOVANJA</t>
  </si>
  <si>
    <t>Premije osiguranja</t>
  </si>
  <si>
    <t>Članarine</t>
  </si>
  <si>
    <t>FINANCIJSKI RASHODI</t>
  </si>
  <si>
    <t>Ostali financijski rashodi</t>
  </si>
  <si>
    <t>Bankarske usluge i usluge platnog prometa</t>
  </si>
  <si>
    <t>RASHODI ZA NABAVU PROIZVEDENE DUGOTRAJNE IMOVINE</t>
  </si>
  <si>
    <t>Postrojenja i oprema</t>
  </si>
  <si>
    <t>Uredska oprema i namještaj</t>
  </si>
  <si>
    <t>Pozicija plana</t>
  </si>
  <si>
    <t>Predmet nabave</t>
  </si>
  <si>
    <t>Procijenjena vrijednost (bez PDV-a)</t>
  </si>
  <si>
    <t>Planirana sredstva</t>
  </si>
  <si>
    <t>Seminari, savjetovanja i simpoziji</t>
  </si>
  <si>
    <t>Tečajevi i stručni ispiti</t>
  </si>
  <si>
    <t>Uredski materijal</t>
  </si>
  <si>
    <t>Papir za fotokopiranje</t>
  </si>
  <si>
    <t>Literatura</t>
  </si>
  <si>
    <t>Ostali mat. za potr. redov. Poslovanja</t>
  </si>
  <si>
    <t>Namirnice</t>
  </si>
  <si>
    <t>Mlijeko i mliječni proizvodi</t>
  </si>
  <si>
    <t>Pekarski proizvodi</t>
  </si>
  <si>
    <t>Svježe voće i povrće</t>
  </si>
  <si>
    <t>Meso i mesni proizvodi</t>
  </si>
  <si>
    <t>Mesne prerađevine</t>
  </si>
  <si>
    <t>Ostali prehrambeni proizvosi</t>
  </si>
  <si>
    <t>Električna energija</t>
  </si>
  <si>
    <t>Lož ulje</t>
  </si>
  <si>
    <t>Mat. i sred. za čišćnje i održavanje</t>
  </si>
  <si>
    <t>Mat. i djel. za tekuće i investic. odr. postr. i opreme</t>
  </si>
  <si>
    <t>Sintni inventar</t>
  </si>
  <si>
    <t>Sitni inventar i autogume</t>
  </si>
  <si>
    <t>Usluge telefona i telefaksa</t>
  </si>
  <si>
    <t>Usluge interneta</t>
  </si>
  <si>
    <t>Poštarina</t>
  </si>
  <si>
    <t>Elektronski medij</t>
  </si>
  <si>
    <t>Tisak</t>
  </si>
  <si>
    <t>Usluge tek. i investicijskog održ. građ. obj.</t>
  </si>
  <si>
    <t>Usluge tek. i investicijskog održ. postr. i opreme</t>
  </si>
  <si>
    <t>Opskrba vodom</t>
  </si>
  <si>
    <t>Iznošenje i odvoz smeća</t>
  </si>
  <si>
    <t>Deratizacija i dezinsekcija</t>
  </si>
  <si>
    <t>Dimnjačarske i ekološke usluge</t>
  </si>
  <si>
    <t>Ostale komunalne usluge</t>
  </si>
  <si>
    <t>Obvezni i preven. zdr. preg. zap.</t>
  </si>
  <si>
    <t>Laboratorijske usluge</t>
  </si>
  <si>
    <t>Ugovor o djelu</t>
  </si>
  <si>
    <t>Usluge ažuriranja računalnih baza</t>
  </si>
  <si>
    <t>Usluge razvoja software-a</t>
  </si>
  <si>
    <t>Grafičarske i tiskarske usluge, usluge kopiranja i uvezivanja i sl.</t>
  </si>
  <si>
    <t>Ostale nespomenute usluge</t>
  </si>
  <si>
    <t>Tuzemne članarine</t>
  </si>
  <si>
    <t>Ostali nespomenuti rashodi poslovanja</t>
  </si>
  <si>
    <t>Mat. i djel. za tekuće i investic. odr. građev. objekta</t>
  </si>
  <si>
    <t>Predsjednica Školskog odbora:</t>
  </si>
  <si>
    <t>M.P.</t>
  </si>
  <si>
    <t>Ravnatelj OŠ:</t>
  </si>
  <si>
    <t>Uređaji strojevi i oprema za ostale namjene</t>
  </si>
  <si>
    <t>Poslovni objekti</t>
  </si>
  <si>
    <t>Knjige</t>
  </si>
  <si>
    <t>PLAN NABAVE ZA 2018. GODINU OŠ ŽITNJAK ZAGREB</t>
  </si>
  <si>
    <t>Računalna oprema</t>
  </si>
  <si>
    <t xml:space="preserve">Margita Madunić Kaniški </t>
  </si>
  <si>
    <t xml:space="preserve">           Tomislav Barun, ptof.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</si>
</sst>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8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4" fontId="2" fillId="0" borderId="0" xfId="0" applyNumberFormat="1" applyFont="1" applyBorder="1" applyAlignment="1"/>
    <xf numFmtId="4" fontId="4" fillId="0" borderId="1" xfId="0" applyNumberFormat="1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/>
    </xf>
    <xf numFmtId="4" fontId="2" fillId="0" borderId="1" xfId="0" applyNumberFormat="1" applyFont="1" applyBorder="1" applyAlignment="1">
      <alignment horizont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/>
    <xf numFmtId="4" fontId="6" fillId="0" borderId="1" xfId="0" applyNumberFormat="1" applyFont="1" applyBorder="1" applyAlignment="1"/>
    <xf numFmtId="4" fontId="2" fillId="0" borderId="1" xfId="0" applyNumberFormat="1" applyFont="1" applyBorder="1" applyAlignment="1"/>
    <xf numFmtId="4" fontId="7" fillId="0" borderId="1" xfId="0" applyNumberFormat="1" applyFont="1" applyBorder="1" applyAlignment="1"/>
    <xf numFmtId="4" fontId="4" fillId="0" borderId="1" xfId="0" applyNumberFormat="1" applyFont="1" applyBorder="1" applyAlignment="1"/>
    <xf numFmtId="4" fontId="2" fillId="0" borderId="1" xfId="0" applyNumberFormat="1" applyFont="1" applyBorder="1" applyAlignment="1">
      <alignment wrapText="1"/>
    </xf>
    <xf numFmtId="4" fontId="6" fillId="0" borderId="1" xfId="0" applyNumberFormat="1" applyFont="1" applyBorder="1" applyAlignment="1">
      <alignment wrapText="1"/>
    </xf>
    <xf numFmtId="4" fontId="8" fillId="0" borderId="1" xfId="0" applyNumberFormat="1" applyFont="1" applyBorder="1" applyAlignment="1"/>
    <xf numFmtId="0" fontId="2" fillId="0" borderId="0" xfId="0" applyFont="1"/>
    <xf numFmtId="0" fontId="9" fillId="0" borderId="0" xfId="0" applyFont="1"/>
    <xf numFmtId="0" fontId="9" fillId="0" borderId="0" xfId="0" applyFont="1" applyAlignment="1">
      <alignment horizontal="right"/>
    </xf>
    <xf numFmtId="4" fontId="2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left"/>
    </xf>
    <xf numFmtId="0" fontId="2" fillId="0" borderId="1" xfId="0" applyNumberFormat="1" applyFont="1" applyBorder="1" applyAlignment="1">
      <alignment horizontal="left"/>
    </xf>
    <xf numFmtId="0" fontId="4" fillId="0" borderId="1" xfId="0" applyNumberFormat="1" applyFont="1" applyBorder="1" applyAlignment="1">
      <alignment horizontal="left"/>
    </xf>
    <xf numFmtId="0" fontId="6" fillId="0" borderId="1" xfId="0" applyNumberFormat="1" applyFont="1" applyBorder="1" applyAlignment="1">
      <alignment horizontal="left"/>
    </xf>
    <xf numFmtId="0" fontId="7" fillId="0" borderId="1" xfId="0" applyNumberFormat="1" applyFont="1" applyBorder="1" applyAlignment="1">
      <alignment horizontal="left"/>
    </xf>
    <xf numFmtId="4" fontId="9" fillId="0" borderId="1" xfId="0" applyNumberFormat="1" applyFont="1" applyBorder="1" applyAlignment="1">
      <alignment horizontal="center"/>
    </xf>
    <xf numFmtId="0" fontId="10" fillId="0" borderId="1" xfId="0" applyNumberFormat="1" applyFont="1" applyBorder="1" applyAlignment="1">
      <alignment horizontal="left"/>
    </xf>
    <xf numFmtId="4" fontId="10" fillId="0" borderId="1" xfId="0" applyNumberFormat="1" applyFont="1" applyBorder="1" applyAlignment="1"/>
    <xf numFmtId="0" fontId="11" fillId="0" borderId="1" xfId="0" applyNumberFormat="1" applyFont="1" applyBorder="1" applyAlignment="1">
      <alignment horizontal="left"/>
    </xf>
    <xf numFmtId="4" fontId="11" fillId="0" borderId="1" xfId="0" applyNumberFormat="1" applyFont="1" applyBorder="1" applyAlignment="1">
      <alignment wrapText="1"/>
    </xf>
    <xf numFmtId="4" fontId="11" fillId="0" borderId="1" xfId="0" applyNumberFormat="1" applyFont="1" applyBorder="1" applyAlignment="1"/>
    <xf numFmtId="0" fontId="12" fillId="0" borderId="1" xfId="0" applyNumberFormat="1" applyFont="1" applyBorder="1" applyAlignment="1">
      <alignment horizontal="left"/>
    </xf>
    <xf numFmtId="4" fontId="12" fillId="0" borderId="1" xfId="0" applyNumberFormat="1" applyFont="1" applyBorder="1" applyAlignment="1">
      <alignment wrapText="1"/>
    </xf>
    <xf numFmtId="4" fontId="12" fillId="0" borderId="1" xfId="0" applyNumberFormat="1" applyFont="1" applyBorder="1" applyAlignment="1"/>
    <xf numFmtId="4" fontId="13" fillId="0" borderId="1" xfId="0" applyNumberFormat="1" applyFont="1" applyBorder="1" applyAlignment="1"/>
    <xf numFmtId="0" fontId="12" fillId="0" borderId="1" xfId="0" applyFont="1" applyBorder="1"/>
    <xf numFmtId="4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2" xfId="0" applyFont="1" applyBorder="1" applyAlignment="1">
      <alignment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3"/>
  <sheetViews>
    <sheetView tabSelected="1" topLeftCell="A73" workbookViewId="0">
      <selection activeCell="D83" sqref="D83"/>
    </sheetView>
  </sheetViews>
  <sheetFormatPr defaultRowHeight="15" x14ac:dyDescent="0.25"/>
  <cols>
    <col min="1" max="1" width="7.28515625" customWidth="1"/>
    <col min="2" max="2" width="55.140625" customWidth="1"/>
    <col min="3" max="3" width="23.42578125" customWidth="1"/>
    <col min="4" max="4" width="24.7109375" customWidth="1"/>
    <col min="5" max="5" width="14" customWidth="1"/>
  </cols>
  <sheetData>
    <row r="1" spans="1:5" ht="6" customHeight="1" x14ac:dyDescent="0.25">
      <c r="A1" s="2"/>
      <c r="B1" s="2"/>
      <c r="C1" s="2"/>
      <c r="D1" s="2"/>
      <c r="E1" s="2"/>
    </row>
    <row r="2" spans="1:5" x14ac:dyDescent="0.25">
      <c r="A2" s="2"/>
      <c r="B2" s="35" t="s">
        <v>78</v>
      </c>
      <c r="C2" s="36"/>
      <c r="D2" s="2"/>
      <c r="E2" s="2"/>
    </row>
    <row r="3" spans="1:5" ht="31.5" customHeight="1" x14ac:dyDescent="0.25">
      <c r="A3" s="2"/>
      <c r="B3" s="37"/>
      <c r="C3" s="37"/>
      <c r="D3" s="2"/>
      <c r="E3" s="2"/>
    </row>
    <row r="4" spans="1:5" ht="45" x14ac:dyDescent="0.25">
      <c r="A4" s="3" t="s">
        <v>27</v>
      </c>
      <c r="B4" s="4" t="s">
        <v>28</v>
      </c>
      <c r="C4" s="5" t="s">
        <v>29</v>
      </c>
      <c r="D4" s="6" t="s">
        <v>30</v>
      </c>
      <c r="E4" s="6"/>
    </row>
    <row r="5" spans="1:5" ht="22.5" x14ac:dyDescent="0.3">
      <c r="A5" s="7"/>
      <c r="B5" s="10" t="s">
        <v>6</v>
      </c>
      <c r="C5" s="10">
        <f>C6+C69+C72</f>
        <v>1831499.7333333334</v>
      </c>
      <c r="D5" s="10">
        <f>D6+D69+D72</f>
        <v>2283958</v>
      </c>
      <c r="E5" s="18"/>
    </row>
    <row r="6" spans="1:5" ht="22.5" x14ac:dyDescent="0.3">
      <c r="A6" s="23">
        <v>32</v>
      </c>
      <c r="B6" s="10" t="s">
        <v>5</v>
      </c>
      <c r="C6" s="10">
        <f>C7+C11+C34+C62</f>
        <v>1723699.7333333334</v>
      </c>
      <c r="D6" s="10">
        <f>D7+D11+D34+D62</f>
        <v>2149208</v>
      </c>
      <c r="E6" s="18"/>
    </row>
    <row r="7" spans="1:5" ht="18.75" x14ac:dyDescent="0.3">
      <c r="A7" s="19">
        <v>321</v>
      </c>
      <c r="B7" s="7" t="s">
        <v>4</v>
      </c>
      <c r="C7" s="7">
        <f>C8</f>
        <v>11840</v>
      </c>
      <c r="D7" s="7">
        <f>D8</f>
        <v>14800</v>
      </c>
      <c r="E7" s="18"/>
    </row>
    <row r="8" spans="1:5" x14ac:dyDescent="0.25">
      <c r="A8" s="20">
        <v>3213</v>
      </c>
      <c r="B8" s="11" t="s">
        <v>3</v>
      </c>
      <c r="C8" s="11">
        <f>C9+C10</f>
        <v>11840</v>
      </c>
      <c r="D8" s="11">
        <f>D9+D10</f>
        <v>14800</v>
      </c>
      <c r="E8" s="18"/>
    </row>
    <row r="9" spans="1:5" x14ac:dyDescent="0.25">
      <c r="A9" s="20">
        <v>32131</v>
      </c>
      <c r="B9" s="9" t="s">
        <v>31</v>
      </c>
      <c r="C9" s="9">
        <f>D9/1.25</f>
        <v>10000</v>
      </c>
      <c r="D9" s="9">
        <v>12500</v>
      </c>
      <c r="E9" s="18"/>
    </row>
    <row r="10" spans="1:5" x14ac:dyDescent="0.25">
      <c r="A10" s="20">
        <v>32132</v>
      </c>
      <c r="B10" s="9" t="s">
        <v>32</v>
      </c>
      <c r="C10" s="9">
        <f>D10/1.25</f>
        <v>1840</v>
      </c>
      <c r="D10" s="9">
        <v>2300</v>
      </c>
      <c r="E10" s="18"/>
    </row>
    <row r="11" spans="1:5" ht="18.75" x14ac:dyDescent="0.3">
      <c r="A11" s="19">
        <v>322</v>
      </c>
      <c r="B11" s="7" t="s">
        <v>2</v>
      </c>
      <c r="C11" s="7">
        <f>C12+C18+C26+C29+C32</f>
        <v>703734.93333333335</v>
      </c>
      <c r="D11" s="7">
        <f>D12+D18+D26+D29+D32</f>
        <v>874252</v>
      </c>
      <c r="E11" s="18"/>
    </row>
    <row r="12" spans="1:5" x14ac:dyDescent="0.25">
      <c r="A12" s="21">
        <v>3221</v>
      </c>
      <c r="B12" s="11" t="s">
        <v>1</v>
      </c>
      <c r="C12" s="11">
        <f>C13+C14+C15+C16+C17</f>
        <v>53280</v>
      </c>
      <c r="D12" s="11">
        <f>D13+D14+D15+D16+D17</f>
        <v>66600</v>
      </c>
      <c r="E12" s="18"/>
    </row>
    <row r="13" spans="1:5" x14ac:dyDescent="0.25">
      <c r="A13" s="20">
        <v>32211</v>
      </c>
      <c r="B13" s="9" t="s">
        <v>33</v>
      </c>
      <c r="C13" s="9">
        <f>D13/1.25</f>
        <v>11280</v>
      </c>
      <c r="D13" s="9">
        <v>14100</v>
      </c>
      <c r="E13" s="18"/>
    </row>
    <row r="14" spans="1:5" x14ac:dyDescent="0.25">
      <c r="A14" s="20"/>
      <c r="B14" s="9" t="s">
        <v>34</v>
      </c>
      <c r="C14" s="9">
        <f>D14/1.25</f>
        <v>8720</v>
      </c>
      <c r="D14" s="9">
        <v>10900</v>
      </c>
      <c r="E14" s="18"/>
    </row>
    <row r="15" spans="1:5" x14ac:dyDescent="0.25">
      <c r="A15" s="20">
        <v>32212</v>
      </c>
      <c r="B15" s="9" t="s">
        <v>35</v>
      </c>
      <c r="C15" s="9">
        <f>D15/1.25</f>
        <v>4000</v>
      </c>
      <c r="D15" s="9">
        <v>5000</v>
      </c>
      <c r="E15" s="18"/>
    </row>
    <row r="16" spans="1:5" x14ac:dyDescent="0.25">
      <c r="A16" s="20">
        <v>32214</v>
      </c>
      <c r="B16" s="9" t="s">
        <v>46</v>
      </c>
      <c r="C16" s="9">
        <f>D16/1.25</f>
        <v>23200</v>
      </c>
      <c r="D16" s="9">
        <v>29000</v>
      </c>
      <c r="E16" s="18"/>
    </row>
    <row r="17" spans="1:5" x14ac:dyDescent="0.25">
      <c r="A17" s="20">
        <v>32219</v>
      </c>
      <c r="B17" s="9" t="s">
        <v>36</v>
      </c>
      <c r="C17" s="9">
        <f>D17/1.25</f>
        <v>6080</v>
      </c>
      <c r="D17" s="9">
        <v>7600</v>
      </c>
      <c r="E17" s="18"/>
    </row>
    <row r="18" spans="1:5" x14ac:dyDescent="0.25">
      <c r="A18" s="21">
        <v>3222</v>
      </c>
      <c r="B18" s="11" t="s">
        <v>7</v>
      </c>
      <c r="C18" s="11">
        <f>C19</f>
        <v>308333.33333333337</v>
      </c>
      <c r="D18" s="11">
        <f>D19</f>
        <v>380000</v>
      </c>
      <c r="E18" s="18"/>
    </row>
    <row r="19" spans="1:5" x14ac:dyDescent="0.25">
      <c r="A19" s="20">
        <v>32224</v>
      </c>
      <c r="B19" s="9" t="s">
        <v>37</v>
      </c>
      <c r="C19" s="9">
        <f>C20+C21+C22+C23+C24+C25</f>
        <v>308333.33333333337</v>
      </c>
      <c r="D19" s="9">
        <f>D20+D21+D22+D23+D24+D25</f>
        <v>380000</v>
      </c>
      <c r="E19" s="18"/>
    </row>
    <row r="20" spans="1:5" x14ac:dyDescent="0.25">
      <c r="A20" s="20"/>
      <c r="B20" s="9" t="s">
        <v>38</v>
      </c>
      <c r="C20" s="9">
        <f>D20/1.2</f>
        <v>54166.666666666672</v>
      </c>
      <c r="D20" s="9">
        <v>65000</v>
      </c>
      <c r="E20" s="5"/>
    </row>
    <row r="21" spans="1:5" x14ac:dyDescent="0.25">
      <c r="A21" s="20"/>
      <c r="B21" s="9" t="s">
        <v>39</v>
      </c>
      <c r="C21" s="9">
        <f>D21/1.2</f>
        <v>54166.666666666672</v>
      </c>
      <c r="D21" s="9">
        <v>65000</v>
      </c>
      <c r="E21" s="18"/>
    </row>
    <row r="22" spans="1:5" x14ac:dyDescent="0.25">
      <c r="A22" s="20"/>
      <c r="B22" s="9" t="s">
        <v>40</v>
      </c>
      <c r="C22" s="9">
        <f>D22/1.25</f>
        <v>52000</v>
      </c>
      <c r="D22" s="9">
        <v>65000</v>
      </c>
      <c r="E22" s="18"/>
    </row>
    <row r="23" spans="1:5" x14ac:dyDescent="0.25">
      <c r="A23" s="20"/>
      <c r="B23" s="9" t="s">
        <v>41</v>
      </c>
      <c r="C23" s="9">
        <f>D23/1.25</f>
        <v>52000</v>
      </c>
      <c r="D23" s="9">
        <v>65000</v>
      </c>
      <c r="E23" s="18"/>
    </row>
    <row r="24" spans="1:5" x14ac:dyDescent="0.25">
      <c r="A24" s="20"/>
      <c r="B24" s="9" t="s">
        <v>42</v>
      </c>
      <c r="C24" s="9">
        <f>D24/1.25</f>
        <v>52000</v>
      </c>
      <c r="D24" s="9">
        <v>65000</v>
      </c>
      <c r="E24" s="18"/>
    </row>
    <row r="25" spans="1:5" x14ac:dyDescent="0.25">
      <c r="A25" s="20"/>
      <c r="B25" s="9" t="s">
        <v>43</v>
      </c>
      <c r="C25" s="9">
        <f>D25/1.25</f>
        <v>44000</v>
      </c>
      <c r="D25" s="9">
        <v>55000</v>
      </c>
      <c r="E25" s="18"/>
    </row>
    <row r="26" spans="1:5" x14ac:dyDescent="0.25">
      <c r="A26" s="21">
        <v>3223</v>
      </c>
      <c r="B26" s="11" t="s">
        <v>0</v>
      </c>
      <c r="C26" s="11">
        <f>C27+C28</f>
        <v>308121.59999999998</v>
      </c>
      <c r="D26" s="11">
        <f t="shared" ref="D26:D56" si="0">C26*1.25</f>
        <v>385152</v>
      </c>
      <c r="E26" s="18"/>
    </row>
    <row r="27" spans="1:5" x14ac:dyDescent="0.25">
      <c r="A27" s="20">
        <v>32231</v>
      </c>
      <c r="B27" s="9" t="s">
        <v>44</v>
      </c>
      <c r="C27" s="9">
        <f>D27/1.25</f>
        <v>96921.600000000006</v>
      </c>
      <c r="D27" s="9">
        <v>121152</v>
      </c>
      <c r="E27" s="18"/>
    </row>
    <row r="28" spans="1:5" x14ac:dyDescent="0.25">
      <c r="A28" s="20"/>
      <c r="B28" s="9" t="s">
        <v>45</v>
      </c>
      <c r="C28" s="9">
        <f>D28/1.25</f>
        <v>211200</v>
      </c>
      <c r="D28" s="9">
        <v>264000</v>
      </c>
      <c r="E28" s="18"/>
    </row>
    <row r="29" spans="1:5" x14ac:dyDescent="0.25">
      <c r="A29" s="21">
        <v>3224</v>
      </c>
      <c r="B29" s="11" t="s">
        <v>8</v>
      </c>
      <c r="C29" s="11">
        <f>C30+C31</f>
        <v>29600</v>
      </c>
      <c r="D29" s="11">
        <f t="shared" si="0"/>
        <v>37000</v>
      </c>
      <c r="E29" s="18"/>
    </row>
    <row r="30" spans="1:5" x14ac:dyDescent="0.25">
      <c r="A30" s="20">
        <v>32241</v>
      </c>
      <c r="B30" s="9" t="s">
        <v>71</v>
      </c>
      <c r="C30" s="9">
        <f>D30/1.25</f>
        <v>18400</v>
      </c>
      <c r="D30" s="9">
        <v>23000</v>
      </c>
      <c r="E30" s="18"/>
    </row>
    <row r="31" spans="1:5" x14ac:dyDescent="0.25">
      <c r="A31" s="20">
        <v>32242</v>
      </c>
      <c r="B31" s="9" t="s">
        <v>47</v>
      </c>
      <c r="C31" s="9">
        <f>D31/1.25</f>
        <v>11200</v>
      </c>
      <c r="D31" s="9">
        <v>14000</v>
      </c>
      <c r="E31" s="18"/>
    </row>
    <row r="32" spans="1:5" x14ac:dyDescent="0.25">
      <c r="A32" s="21">
        <v>3225</v>
      </c>
      <c r="B32" s="11" t="s">
        <v>49</v>
      </c>
      <c r="C32" s="11">
        <f>C33</f>
        <v>4400</v>
      </c>
      <c r="D32" s="11">
        <f t="shared" si="0"/>
        <v>5500</v>
      </c>
      <c r="E32" s="18"/>
    </row>
    <row r="33" spans="1:5" x14ac:dyDescent="0.25">
      <c r="A33" s="20">
        <v>32251</v>
      </c>
      <c r="B33" s="9" t="s">
        <v>48</v>
      </c>
      <c r="C33" s="9">
        <f>D33/1.25</f>
        <v>4400</v>
      </c>
      <c r="D33" s="9">
        <v>5500</v>
      </c>
      <c r="E33" s="18"/>
    </row>
    <row r="34" spans="1:5" ht="18.75" x14ac:dyDescent="0.3">
      <c r="A34" s="19">
        <v>323</v>
      </c>
      <c r="B34" s="7" t="s">
        <v>9</v>
      </c>
      <c r="C34" s="7">
        <f>C35+C39+C42+C45+C51+C54+C56+C59</f>
        <v>997164.8</v>
      </c>
      <c r="D34" s="7">
        <f t="shared" si="0"/>
        <v>1246456</v>
      </c>
      <c r="E34" s="18"/>
    </row>
    <row r="35" spans="1:5" x14ac:dyDescent="0.25">
      <c r="A35" s="21">
        <v>3231</v>
      </c>
      <c r="B35" s="11" t="s">
        <v>10</v>
      </c>
      <c r="C35" s="11">
        <f>C36+C37+C38</f>
        <v>803156.8</v>
      </c>
      <c r="D35" s="11">
        <f t="shared" si="0"/>
        <v>1003946</v>
      </c>
      <c r="E35" s="18"/>
    </row>
    <row r="36" spans="1:5" x14ac:dyDescent="0.25">
      <c r="A36" s="20">
        <v>32311</v>
      </c>
      <c r="B36" s="9" t="s">
        <v>50</v>
      </c>
      <c r="C36" s="9">
        <f>D36/1.25</f>
        <v>794756.8</v>
      </c>
      <c r="D36" s="9">
        <v>993446</v>
      </c>
      <c r="E36" s="18"/>
    </row>
    <row r="37" spans="1:5" x14ac:dyDescent="0.25">
      <c r="A37" s="25">
        <v>32312</v>
      </c>
      <c r="B37" s="26" t="s">
        <v>51</v>
      </c>
      <c r="C37" s="26">
        <f>D37/1.25</f>
        <v>4000</v>
      </c>
      <c r="D37" s="9">
        <v>5000</v>
      </c>
      <c r="E37" s="18"/>
    </row>
    <row r="38" spans="1:5" x14ac:dyDescent="0.25">
      <c r="A38" s="20">
        <v>32313</v>
      </c>
      <c r="B38" s="9" t="s">
        <v>52</v>
      </c>
      <c r="C38" s="9">
        <f>D38/1.25</f>
        <v>4400</v>
      </c>
      <c r="D38" s="9">
        <v>5500</v>
      </c>
      <c r="E38" s="18"/>
    </row>
    <row r="39" spans="1:5" x14ac:dyDescent="0.25">
      <c r="A39" s="21">
        <v>3232</v>
      </c>
      <c r="B39" s="11" t="s">
        <v>11</v>
      </c>
      <c r="C39" s="11">
        <f>C40+C41</f>
        <v>20000</v>
      </c>
      <c r="D39" s="11">
        <f t="shared" si="0"/>
        <v>25000</v>
      </c>
      <c r="E39" s="18"/>
    </row>
    <row r="40" spans="1:5" x14ac:dyDescent="0.25">
      <c r="A40" s="25">
        <v>32321</v>
      </c>
      <c r="B40" s="26" t="s">
        <v>55</v>
      </c>
      <c r="C40" s="26">
        <f>D40/1.25</f>
        <v>10000</v>
      </c>
      <c r="D40" s="9">
        <v>12500</v>
      </c>
      <c r="E40" s="18"/>
    </row>
    <row r="41" spans="1:5" x14ac:dyDescent="0.25">
      <c r="A41" s="20">
        <v>32322</v>
      </c>
      <c r="B41" s="9" t="s">
        <v>56</v>
      </c>
      <c r="C41" s="9">
        <f>D41/1.25</f>
        <v>10000</v>
      </c>
      <c r="D41" s="9">
        <v>12500</v>
      </c>
      <c r="E41" s="18"/>
    </row>
    <row r="42" spans="1:5" x14ac:dyDescent="0.25">
      <c r="A42" s="21">
        <v>3233</v>
      </c>
      <c r="B42" s="11" t="s">
        <v>12</v>
      </c>
      <c r="C42" s="11">
        <f>C43+C44</f>
        <v>4880</v>
      </c>
      <c r="D42" s="11">
        <f t="shared" si="0"/>
        <v>6100</v>
      </c>
      <c r="E42" s="18"/>
    </row>
    <row r="43" spans="1:5" x14ac:dyDescent="0.25">
      <c r="A43" s="25">
        <v>32331</v>
      </c>
      <c r="B43" s="26" t="s">
        <v>53</v>
      </c>
      <c r="C43" s="26">
        <f>D43/1.25</f>
        <v>880</v>
      </c>
      <c r="D43" s="9">
        <v>1100</v>
      </c>
      <c r="E43" s="18"/>
    </row>
    <row r="44" spans="1:5" x14ac:dyDescent="0.25">
      <c r="A44" s="25">
        <v>32332</v>
      </c>
      <c r="B44" s="26" t="s">
        <v>54</v>
      </c>
      <c r="C44" s="26">
        <f>D44/1.25</f>
        <v>4000</v>
      </c>
      <c r="D44" s="9">
        <v>5000</v>
      </c>
      <c r="E44" s="18"/>
    </row>
    <row r="45" spans="1:5" x14ac:dyDescent="0.25">
      <c r="A45" s="21">
        <v>3234</v>
      </c>
      <c r="B45" s="11" t="s">
        <v>13</v>
      </c>
      <c r="C45" s="11">
        <f>C46+C47+C48+C49+C50</f>
        <v>77528</v>
      </c>
      <c r="D45" s="11">
        <f t="shared" si="0"/>
        <v>96910</v>
      </c>
      <c r="E45" s="18"/>
    </row>
    <row r="46" spans="1:5" x14ac:dyDescent="0.25">
      <c r="A46" s="20">
        <v>32341</v>
      </c>
      <c r="B46" s="9" t="s">
        <v>57</v>
      </c>
      <c r="C46" s="9">
        <f>D46/1.25</f>
        <v>34009.599999999999</v>
      </c>
      <c r="D46" s="9">
        <v>42512</v>
      </c>
      <c r="E46" s="18"/>
    </row>
    <row r="47" spans="1:5" x14ac:dyDescent="0.25">
      <c r="A47" s="20">
        <v>32342</v>
      </c>
      <c r="B47" s="9" t="s">
        <v>58</v>
      </c>
      <c r="C47" s="9">
        <f>D47/1.25</f>
        <v>25518.400000000001</v>
      </c>
      <c r="D47" s="9">
        <v>31898</v>
      </c>
      <c r="E47" s="18"/>
    </row>
    <row r="48" spans="1:5" x14ac:dyDescent="0.25">
      <c r="A48" s="20">
        <v>32343</v>
      </c>
      <c r="B48" s="9" t="s">
        <v>59</v>
      </c>
      <c r="C48" s="9">
        <v>0</v>
      </c>
      <c r="D48" s="9">
        <v>800</v>
      </c>
      <c r="E48" s="18"/>
    </row>
    <row r="49" spans="1:5" x14ac:dyDescent="0.25">
      <c r="A49" s="20">
        <v>32344</v>
      </c>
      <c r="B49" s="9" t="s">
        <v>60</v>
      </c>
      <c r="C49" s="9">
        <f>D49/1.25</f>
        <v>9600</v>
      </c>
      <c r="D49" s="9">
        <v>12000</v>
      </c>
      <c r="E49" s="18"/>
    </row>
    <row r="50" spans="1:5" x14ac:dyDescent="0.25">
      <c r="A50" s="20">
        <v>32349</v>
      </c>
      <c r="B50" s="9" t="s">
        <v>61</v>
      </c>
      <c r="C50" s="9">
        <f>D50/1.25</f>
        <v>8400</v>
      </c>
      <c r="D50" s="9">
        <v>10500</v>
      </c>
      <c r="E50" s="18"/>
    </row>
    <row r="51" spans="1:5" x14ac:dyDescent="0.25">
      <c r="A51" s="21">
        <v>3236</v>
      </c>
      <c r="B51" s="11" t="s">
        <v>14</v>
      </c>
      <c r="C51" s="11">
        <f>C52+C53</f>
        <v>13600</v>
      </c>
      <c r="D51" s="11">
        <f t="shared" si="0"/>
        <v>17000</v>
      </c>
      <c r="E51" s="18"/>
    </row>
    <row r="52" spans="1:5" x14ac:dyDescent="0.25">
      <c r="A52" s="20">
        <v>32361</v>
      </c>
      <c r="B52" s="9" t="s">
        <v>62</v>
      </c>
      <c r="C52" s="9">
        <f>D52/1.25</f>
        <v>12000</v>
      </c>
      <c r="D52" s="9">
        <v>15000</v>
      </c>
      <c r="E52" s="18"/>
    </row>
    <row r="53" spans="1:5" x14ac:dyDescent="0.25">
      <c r="A53" s="20">
        <v>32363</v>
      </c>
      <c r="B53" s="9" t="s">
        <v>63</v>
      </c>
      <c r="C53" s="9">
        <f>D53/1.25</f>
        <v>1600</v>
      </c>
      <c r="D53" s="9">
        <v>2000</v>
      </c>
      <c r="E53" s="18"/>
    </row>
    <row r="54" spans="1:5" x14ac:dyDescent="0.25">
      <c r="A54" s="21">
        <v>3237</v>
      </c>
      <c r="B54" s="11" t="s">
        <v>15</v>
      </c>
      <c r="C54" s="11">
        <f>C55</f>
        <v>54400</v>
      </c>
      <c r="D54" s="11">
        <f t="shared" si="0"/>
        <v>68000</v>
      </c>
      <c r="E54" s="18"/>
    </row>
    <row r="55" spans="1:5" x14ac:dyDescent="0.25">
      <c r="A55" s="25">
        <v>32372</v>
      </c>
      <c r="B55" s="26" t="s">
        <v>64</v>
      </c>
      <c r="C55" s="26">
        <f>D55/1.25</f>
        <v>54400</v>
      </c>
      <c r="D55" s="26">
        <v>68000</v>
      </c>
      <c r="E55" s="18"/>
    </row>
    <row r="56" spans="1:5" x14ac:dyDescent="0.25">
      <c r="A56" s="21">
        <v>3238</v>
      </c>
      <c r="B56" s="11" t="s">
        <v>16</v>
      </c>
      <c r="C56" s="11">
        <f>C57+C58</f>
        <v>14000</v>
      </c>
      <c r="D56" s="11">
        <f t="shared" si="0"/>
        <v>17500</v>
      </c>
      <c r="E56" s="18"/>
    </row>
    <row r="57" spans="1:5" x14ac:dyDescent="0.25">
      <c r="A57" s="20">
        <v>32381</v>
      </c>
      <c r="B57" s="9" t="s">
        <v>65</v>
      </c>
      <c r="C57" s="9">
        <f>D57/1.25</f>
        <v>9600</v>
      </c>
      <c r="D57" s="9">
        <v>12000</v>
      </c>
      <c r="E57" s="18"/>
    </row>
    <row r="58" spans="1:5" x14ac:dyDescent="0.25">
      <c r="A58" s="20">
        <v>32382</v>
      </c>
      <c r="B58" s="9" t="s">
        <v>66</v>
      </c>
      <c r="C58" s="9">
        <f>D58/1.25</f>
        <v>4400</v>
      </c>
      <c r="D58" s="9">
        <v>5500</v>
      </c>
      <c r="E58" s="18"/>
    </row>
    <row r="59" spans="1:5" x14ac:dyDescent="0.25">
      <c r="A59" s="21">
        <v>3239</v>
      </c>
      <c r="B59" s="11" t="s">
        <v>17</v>
      </c>
      <c r="C59" s="11">
        <f>C60+C61</f>
        <v>9600</v>
      </c>
      <c r="D59" s="11">
        <f>D60+D61</f>
        <v>12000</v>
      </c>
      <c r="E59" s="18"/>
    </row>
    <row r="60" spans="1:5" ht="30" x14ac:dyDescent="0.25">
      <c r="A60" s="20">
        <v>32391</v>
      </c>
      <c r="B60" s="12" t="s">
        <v>67</v>
      </c>
      <c r="C60" s="9">
        <f>D60/1.25</f>
        <v>1600</v>
      </c>
      <c r="D60" s="9">
        <v>2000</v>
      </c>
      <c r="E60" s="18"/>
    </row>
    <row r="61" spans="1:5" x14ac:dyDescent="0.25">
      <c r="A61" s="20">
        <v>32399</v>
      </c>
      <c r="B61" s="11" t="s">
        <v>68</v>
      </c>
      <c r="C61" s="9">
        <f>D61/1.25</f>
        <v>8000</v>
      </c>
      <c r="D61" s="9">
        <v>10000</v>
      </c>
      <c r="E61" s="18"/>
    </row>
    <row r="62" spans="1:5" ht="18.75" x14ac:dyDescent="0.3">
      <c r="A62" s="19">
        <v>329</v>
      </c>
      <c r="B62" s="7" t="s">
        <v>18</v>
      </c>
      <c r="C62" s="7">
        <f>C63+C65+C67</f>
        <v>10960</v>
      </c>
      <c r="D62" s="7">
        <f t="shared" ref="D62:D67" si="1">C62*1.25</f>
        <v>13700</v>
      </c>
      <c r="E62" s="18"/>
    </row>
    <row r="63" spans="1:5" x14ac:dyDescent="0.25">
      <c r="A63" s="21">
        <v>3292</v>
      </c>
      <c r="B63" s="11" t="s">
        <v>19</v>
      </c>
      <c r="C63" s="11">
        <f>C64</f>
        <v>10800</v>
      </c>
      <c r="D63" s="11">
        <f t="shared" si="1"/>
        <v>13500</v>
      </c>
      <c r="E63" s="18"/>
    </row>
    <row r="64" spans="1:5" x14ac:dyDescent="0.25">
      <c r="A64" s="25">
        <v>32922</v>
      </c>
      <c r="B64" s="26" t="s">
        <v>19</v>
      </c>
      <c r="C64" s="26">
        <f>D64/1.25</f>
        <v>10800</v>
      </c>
      <c r="D64" s="26">
        <v>13500</v>
      </c>
      <c r="E64" s="18"/>
    </row>
    <row r="65" spans="1:5" x14ac:dyDescent="0.25">
      <c r="A65" s="21">
        <v>3294</v>
      </c>
      <c r="B65" s="11" t="s">
        <v>20</v>
      </c>
      <c r="C65" s="11">
        <f>C66</f>
        <v>160</v>
      </c>
      <c r="D65" s="11">
        <f t="shared" si="1"/>
        <v>200</v>
      </c>
      <c r="E65" s="18"/>
    </row>
    <row r="66" spans="1:5" x14ac:dyDescent="0.25">
      <c r="A66" s="20">
        <v>32941</v>
      </c>
      <c r="B66" s="9" t="s">
        <v>69</v>
      </c>
      <c r="C66" s="9">
        <f>D66/1.25</f>
        <v>160</v>
      </c>
      <c r="D66" s="9">
        <v>200</v>
      </c>
      <c r="E66" s="18"/>
    </row>
    <row r="67" spans="1:5" x14ac:dyDescent="0.25">
      <c r="A67" s="21">
        <v>3299</v>
      </c>
      <c r="B67" s="11" t="s">
        <v>70</v>
      </c>
      <c r="C67" s="11">
        <f>C68</f>
        <v>0</v>
      </c>
      <c r="D67" s="11">
        <f t="shared" si="1"/>
        <v>0</v>
      </c>
      <c r="E67" s="18"/>
    </row>
    <row r="68" spans="1:5" x14ac:dyDescent="0.25">
      <c r="A68" s="25">
        <v>32999</v>
      </c>
      <c r="B68" s="26" t="s">
        <v>70</v>
      </c>
      <c r="C68" s="26">
        <v>0</v>
      </c>
      <c r="D68" s="9">
        <v>20000</v>
      </c>
      <c r="E68" s="18"/>
    </row>
    <row r="69" spans="1:5" ht="20.25" x14ac:dyDescent="0.3">
      <c r="A69" s="22">
        <v>34</v>
      </c>
      <c r="B69" s="8" t="s">
        <v>21</v>
      </c>
      <c r="C69" s="8">
        <f>C70</f>
        <v>4000</v>
      </c>
      <c r="D69" s="8">
        <f>D70</f>
        <v>5000</v>
      </c>
      <c r="E69" s="18"/>
    </row>
    <row r="70" spans="1:5" ht="18.75" x14ac:dyDescent="0.3">
      <c r="A70" s="19">
        <v>343</v>
      </c>
      <c r="B70" s="7" t="s">
        <v>22</v>
      </c>
      <c r="C70" s="7">
        <f>C71</f>
        <v>4000</v>
      </c>
      <c r="D70" s="7">
        <f t="shared" ref="D70:D75" si="2">C70*1.25</f>
        <v>5000</v>
      </c>
      <c r="E70" s="18"/>
    </row>
    <row r="71" spans="1:5" x14ac:dyDescent="0.25">
      <c r="A71" s="21">
        <v>3431</v>
      </c>
      <c r="B71" s="11" t="s">
        <v>23</v>
      </c>
      <c r="C71" s="11">
        <f>D71/1.25</f>
        <v>4000</v>
      </c>
      <c r="D71" s="11">
        <v>5000</v>
      </c>
      <c r="E71" s="18"/>
    </row>
    <row r="72" spans="1:5" ht="36.75" customHeight="1" x14ac:dyDescent="0.3">
      <c r="A72" s="22">
        <v>42</v>
      </c>
      <c r="B72" s="13" t="s">
        <v>24</v>
      </c>
      <c r="C72" s="8">
        <f>C75+C73</f>
        <v>103800</v>
      </c>
      <c r="D72" s="8">
        <f t="shared" si="2"/>
        <v>129750</v>
      </c>
      <c r="E72" s="18"/>
    </row>
    <row r="73" spans="1:5" s="1" customFormat="1" ht="16.5" customHeight="1" x14ac:dyDescent="0.3">
      <c r="A73" s="27">
        <v>421</v>
      </c>
      <c r="B73" s="28" t="s">
        <v>76</v>
      </c>
      <c r="C73" s="29">
        <f>28800</f>
        <v>28800</v>
      </c>
      <c r="D73" s="7">
        <f t="shared" si="2"/>
        <v>36000</v>
      </c>
      <c r="E73" s="24"/>
    </row>
    <row r="74" spans="1:5" ht="15" customHeight="1" x14ac:dyDescent="0.25">
      <c r="A74" s="30">
        <v>4212</v>
      </c>
      <c r="B74" s="31" t="s">
        <v>76</v>
      </c>
      <c r="C74" s="32">
        <f>D74/1.25</f>
        <v>28800</v>
      </c>
      <c r="D74" s="11">
        <v>36000</v>
      </c>
      <c r="E74" s="18"/>
    </row>
    <row r="75" spans="1:5" s="1" customFormat="1" ht="18.75" x14ac:dyDescent="0.3">
      <c r="A75" s="27">
        <v>422</v>
      </c>
      <c r="B75" s="29" t="s">
        <v>25</v>
      </c>
      <c r="C75" s="29">
        <v>75000</v>
      </c>
      <c r="D75" s="7">
        <f t="shared" si="2"/>
        <v>93750</v>
      </c>
      <c r="E75" s="24"/>
    </row>
    <row r="76" spans="1:5" ht="15.75" x14ac:dyDescent="0.25">
      <c r="A76" s="30">
        <v>4221</v>
      </c>
      <c r="B76" s="32" t="s">
        <v>26</v>
      </c>
      <c r="C76" s="33">
        <f>D76/1.25</f>
        <v>8000</v>
      </c>
      <c r="D76" s="14">
        <v>10000</v>
      </c>
      <c r="E76" s="18"/>
    </row>
    <row r="77" spans="1:5" ht="15.75" x14ac:dyDescent="0.25">
      <c r="A77" s="30">
        <v>42211</v>
      </c>
      <c r="B77" s="32" t="s">
        <v>79</v>
      </c>
      <c r="C77" s="33">
        <v>55000</v>
      </c>
      <c r="D77" s="14">
        <v>68750</v>
      </c>
      <c r="E77" s="18"/>
    </row>
    <row r="78" spans="1:5" x14ac:dyDescent="0.25">
      <c r="A78" s="30">
        <v>4227</v>
      </c>
      <c r="B78" s="34" t="s">
        <v>75</v>
      </c>
      <c r="C78" s="32">
        <f>D78/1.25</f>
        <v>4000</v>
      </c>
      <c r="D78" s="11">
        <v>5000</v>
      </c>
      <c r="E78" s="18"/>
    </row>
    <row r="79" spans="1:5" x14ac:dyDescent="0.25">
      <c r="A79" s="30">
        <v>4241</v>
      </c>
      <c r="B79" s="34" t="s">
        <v>77</v>
      </c>
      <c r="C79" s="32">
        <f>D79/1.25</f>
        <v>8000</v>
      </c>
      <c r="D79" s="11">
        <v>10000</v>
      </c>
      <c r="E79" s="18"/>
    </row>
    <row r="80" spans="1:5" x14ac:dyDescent="0.25">
      <c r="A80" s="15"/>
      <c r="B80" s="15"/>
      <c r="C80" s="15"/>
      <c r="D80" s="15"/>
      <c r="E80" s="15"/>
    </row>
    <row r="81" spans="1:5" ht="18.75" x14ac:dyDescent="0.3">
      <c r="A81" s="15"/>
      <c r="B81" s="16"/>
      <c r="C81" s="16" t="s">
        <v>73</v>
      </c>
      <c r="D81" s="16"/>
      <c r="E81" s="15"/>
    </row>
    <row r="82" spans="1:5" ht="18.75" x14ac:dyDescent="0.3">
      <c r="A82" s="15"/>
      <c r="B82" s="16" t="s">
        <v>72</v>
      </c>
      <c r="C82" s="16"/>
      <c r="D82" s="17" t="s">
        <v>74</v>
      </c>
      <c r="E82" s="15"/>
    </row>
    <row r="83" spans="1:5" x14ac:dyDescent="0.25">
      <c r="A83" s="15"/>
      <c r="B83" s="15" t="s">
        <v>80</v>
      </c>
      <c r="C83" s="15"/>
      <c r="D83" s="15" t="s">
        <v>81</v>
      </c>
      <c r="E83" s="15"/>
    </row>
  </sheetData>
  <mergeCells count="1">
    <mergeCell ref="B2:C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pp</dc:creator>
  <cp:lastModifiedBy>Tajnik</cp:lastModifiedBy>
  <cp:lastPrinted>2018-02-22T12:17:07Z</cp:lastPrinted>
  <dcterms:created xsi:type="dcterms:W3CDTF">2015-12-16T12:37:03Z</dcterms:created>
  <dcterms:modified xsi:type="dcterms:W3CDTF">2018-04-19T11:46:06Z</dcterms:modified>
</cp:coreProperties>
</file>